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9200" windowHeight="9840" activeTab="3"/>
  </bookViews>
  <sheets>
    <sheet name="Introduction" sheetId="1" r:id="rId1"/>
    <sheet name="Tonnes" sheetId="2" r:id="rId2"/>
    <sheet name="TCE" sheetId="3" r:id="rId3"/>
    <sheet name="TCA" sheetId="4" r:id="rId4"/>
  </sheets>
  <definedNames>
    <definedName name="_xlnm.Print_Area" localSheetId="3">'TCA'!$A$1:$L$33</definedName>
  </definedNames>
  <calcPr fullCalcOnLoad="1"/>
</workbook>
</file>

<file path=xl/sharedStrings.xml><?xml version="1.0" encoding="utf-8"?>
<sst xmlns="http://schemas.openxmlformats.org/spreadsheetml/2006/main" count="194" uniqueCount="24">
  <si>
    <t>Row Space</t>
  </si>
  <si>
    <t>Tree Space</t>
  </si>
  <si>
    <t>Fruit Size target</t>
  </si>
  <si>
    <t>Estimate loss from thinning to harvest</t>
  </si>
  <si>
    <t>Block</t>
  </si>
  <si>
    <t>Harvest target (tce/ha)</t>
  </si>
  <si>
    <t>Tree No /ha</t>
  </si>
  <si>
    <t>Fruit No at Thinning</t>
  </si>
  <si>
    <t>Orchard Name</t>
  </si>
  <si>
    <t>Harvest target (kg/ha)</t>
  </si>
  <si>
    <t>Average fruit weight (gms)</t>
  </si>
  <si>
    <t>Fruit Size target (avg fruit no/tce)</t>
  </si>
  <si>
    <t>KGS / HA</t>
  </si>
  <si>
    <t>Tree No</t>
  </si>
  <si>
    <t>Average (mm)</t>
  </si>
  <si>
    <t>Trunk diameter (mm)</t>
  </si>
  <si>
    <t xml:space="preserve">Crop Target </t>
  </si>
  <si>
    <r>
      <t>TCA (cm</t>
    </r>
    <r>
      <rPr>
        <vertAlign val="superscript"/>
        <sz val="10"/>
        <rFont val="Arial"/>
        <family val="2"/>
      </rPr>
      <t>2</t>
    </r>
    <r>
      <rPr>
        <sz val="10"/>
        <rFont val="Arial"/>
        <family val="2"/>
      </rPr>
      <t>)</t>
    </r>
  </si>
  <si>
    <t>CROP LOADING CALCULATOR</t>
  </si>
  <si>
    <t>BASED ON TRUNK CROSS SECTIONAL AREA</t>
  </si>
  <si>
    <t>Crop Load Calculator</t>
  </si>
  <si>
    <t>Specific Target</t>
  </si>
  <si>
    <t>Block Name</t>
  </si>
  <si>
    <t>TCE/HA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</si>
</sst>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0"/>
    <numFmt numFmtId="167" formatCode="0.0000"/>
  </numFmts>
  <fonts count="47">
    <font>
      <sz val="10"/>
      <name val="Arial"/>
      <family val="0"/>
    </font>
    <font>
      <sz val="10"/>
      <color indexed="12"/>
      <name val="Arial"/>
      <family val="2"/>
    </font>
    <font>
      <b/>
      <sz val="10"/>
      <name val="Arial"/>
      <family val="2"/>
    </font>
    <font>
      <b/>
      <sz val="14"/>
      <name val="Arial"/>
      <family val="2"/>
    </font>
    <font>
      <b/>
      <sz val="10"/>
      <color indexed="8"/>
      <name val="Arial"/>
      <family val="2"/>
    </font>
    <font>
      <i/>
      <sz val="10"/>
      <name val="Arial"/>
      <family val="2"/>
    </font>
    <font>
      <vertAlign val="superscript"/>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8"/>
      <name val="Arial"/>
      <family val="0"/>
    </font>
    <font>
      <b/>
      <sz val="22"/>
      <color indexed="8"/>
      <name val="Arial"/>
      <family val="0"/>
    </font>
    <font>
      <sz val="14"/>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Alignment="1">
      <alignment/>
    </xf>
    <xf numFmtId="1" fontId="0" fillId="0" borderId="10" xfId="0" applyNumberFormat="1"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0" fillId="33" borderId="12" xfId="0" applyFill="1" applyBorder="1" applyAlignment="1">
      <alignment/>
    </xf>
    <xf numFmtId="9" fontId="0" fillId="33" borderId="12" xfId="59" applyFont="1" applyFill="1"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1"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4" fillId="0" borderId="21" xfId="0" applyFont="1" applyFill="1" applyBorder="1" applyAlignment="1">
      <alignment/>
    </xf>
    <xf numFmtId="1" fontId="4" fillId="0" borderId="22" xfId="0" applyNumberFormat="1" applyFont="1"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7" xfId="0" applyFill="1" applyBorder="1" applyAlignment="1">
      <alignment/>
    </xf>
    <xf numFmtId="9" fontId="0" fillId="33" borderId="12" xfId="59" applyFill="1" applyBorder="1" applyAlignment="1">
      <alignment/>
    </xf>
    <xf numFmtId="165" fontId="0" fillId="33" borderId="15" xfId="0" applyNumberFormat="1" applyFill="1" applyBorder="1" applyAlignment="1">
      <alignment/>
    </xf>
    <xf numFmtId="1" fontId="0" fillId="0" borderId="12" xfId="0" applyNumberFormat="1" applyFill="1" applyBorder="1" applyAlignment="1">
      <alignment/>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xf>
    <xf numFmtId="1" fontId="0" fillId="33" borderId="12" xfId="0" applyNumberFormat="1" applyFont="1" applyFill="1" applyBorder="1" applyAlignment="1">
      <alignment horizontal="center"/>
    </xf>
    <xf numFmtId="0" fontId="0" fillId="0" borderId="0" xfId="0" applyFont="1" applyBorder="1" applyAlignment="1">
      <alignment horizontal="left" vertical="center"/>
    </xf>
    <xf numFmtId="1" fontId="5" fillId="0" borderId="12" xfId="0" applyNumberFormat="1" applyFont="1" applyBorder="1" applyAlignment="1">
      <alignment horizontal="center" vertical="center"/>
    </xf>
    <xf numFmtId="0" fontId="5" fillId="0" borderId="0" xfId="0" applyFont="1" applyBorder="1" applyAlignment="1">
      <alignment horizontal="left"/>
    </xf>
    <xf numFmtId="0" fontId="2" fillId="0" borderId="0" xfId="0" applyFont="1" applyBorder="1" applyAlignment="1">
      <alignment horizontal="left"/>
    </xf>
    <xf numFmtId="0" fontId="0" fillId="0" borderId="0" xfId="0" applyFont="1" applyAlignment="1">
      <alignment/>
    </xf>
    <xf numFmtId="0" fontId="0" fillId="0" borderId="12" xfId="0" applyFont="1" applyBorder="1" applyAlignment="1">
      <alignment/>
    </xf>
    <xf numFmtId="0" fontId="0" fillId="0" borderId="0" xfId="0" applyAlignment="1">
      <alignment/>
    </xf>
    <xf numFmtId="0" fontId="0" fillId="0" borderId="0" xfId="0" applyFont="1" applyBorder="1" applyAlignment="1">
      <alignment/>
    </xf>
    <xf numFmtId="0" fontId="0" fillId="0" borderId="12" xfId="0" applyFont="1" applyFill="1" applyBorder="1" applyAlignment="1">
      <alignment horizontal="center"/>
    </xf>
    <xf numFmtId="0" fontId="5" fillId="0" borderId="12" xfId="0" applyFont="1" applyBorder="1" applyAlignment="1">
      <alignment horizontal="center"/>
    </xf>
    <xf numFmtId="0" fontId="0" fillId="33" borderId="12" xfId="0" applyFont="1" applyFill="1" applyBorder="1" applyAlignment="1">
      <alignment horizontal="center"/>
    </xf>
    <xf numFmtId="0" fontId="0" fillId="33" borderId="12" xfId="0" applyFont="1" applyFill="1" applyBorder="1" applyAlignment="1">
      <alignment horizontal="center" wrapText="1"/>
    </xf>
    <xf numFmtId="165" fontId="5" fillId="0" borderId="12" xfId="0" applyNumberFormat="1" applyFont="1" applyBorder="1" applyAlignment="1">
      <alignment horizontal="center" vertical="center"/>
    </xf>
    <xf numFmtId="1" fontId="5" fillId="35" borderId="1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2</xdr:row>
      <xdr:rowOff>104775</xdr:rowOff>
    </xdr:from>
    <xdr:ext cx="8420100" cy="5438775"/>
    <xdr:sp>
      <xdr:nvSpPr>
        <xdr:cNvPr id="1" name="Text Box 1"/>
        <xdr:cNvSpPr txBox="1">
          <a:spLocks noChangeArrowheads="1"/>
        </xdr:cNvSpPr>
      </xdr:nvSpPr>
      <xdr:spPr>
        <a:xfrm>
          <a:off x="409575" y="428625"/>
          <a:ext cx="8420100" cy="5438775"/>
        </a:xfrm>
        <a:prstGeom prst="rect">
          <a:avLst/>
        </a:prstGeom>
        <a:solidFill>
          <a:srgbClr val="FFFFCC"/>
        </a:solid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2200" b="1" i="0" u="none" baseline="0">
              <a:solidFill>
                <a:srgbClr val="000000"/>
              </a:solidFill>
              <a:latin typeface="Arial"/>
              <a:ea typeface="Arial"/>
              <a:cs typeface="Arial"/>
            </a:rPr>
            <a:t>Welcome to the AgFirst Crop Load Calculator</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following three sheets on this spreadsheet give you the option of calculating your target fruit number per tree using 3 techniques.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first sheet uses tonnes/ha, the second sheet uses tray-carton equivalents (TCE's) per ha and the 
</a:t>
          </a:r>
          <a:r>
            <a:rPr lang="en-US" cap="none" sz="1400" b="0" i="0" u="none" baseline="0">
              <a:solidFill>
                <a:srgbClr val="000000"/>
              </a:solidFill>
              <a:latin typeface="Arial"/>
              <a:ea typeface="Arial"/>
              <a:cs typeface="Arial"/>
            </a:rPr>
            <a:t>third sheet allows you to calculate trunk cross sectional area (TCA) and set crop loads based on TCA.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For both the tonnes/ha and TCE's/ha options you need to have a good idea as to what your historical
</a:t>
          </a:r>
          <a:r>
            <a:rPr lang="en-US" cap="none" sz="1400" b="0" i="0" u="none" baseline="0">
              <a:solidFill>
                <a:srgbClr val="000000"/>
              </a:solidFill>
              <a:latin typeface="Arial"/>
              <a:ea typeface="Arial"/>
              <a:cs typeface="Arial"/>
            </a:rPr>
            <a:t>production levels have been to be able to nominate the optimum harvest target in the coming season.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On the TCA spreadsheet you can enter the trunk diameters of up to 10 blocks within your orchard (10 trees/block).  The spreadsheet will then calculate automatically the average trunk cross sectional area and then the spreadsheet calculates the crop target using various cropping factors.  You can select your own specific target if you have a good history of what your block has been achieving in the past.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We hope you will find these simple calculators useful in helping you to optimise crop load for maximum
</a:t>
          </a:r>
          <a:r>
            <a:rPr lang="en-US" cap="none" sz="1400" b="0" i="0" u="none" baseline="0">
              <a:solidFill>
                <a:srgbClr val="000000"/>
              </a:solidFill>
              <a:latin typeface="Arial"/>
              <a:ea typeface="Arial"/>
              <a:cs typeface="Arial"/>
            </a:rPr>
            <a:t>profitability.</a:t>
          </a:r>
        </a:p>
      </xdr:txBody>
    </xdr:sp>
    <xdr:clientData/>
  </xdr:oneCellAnchor>
  <xdr:twoCellAnchor editAs="oneCell">
    <xdr:from>
      <xdr:col>8</xdr:col>
      <xdr:colOff>447675</xdr:colOff>
      <xdr:row>4</xdr:row>
      <xdr:rowOff>28575</xdr:rowOff>
    </xdr:from>
    <xdr:to>
      <xdr:col>10</xdr:col>
      <xdr:colOff>295275</xdr:colOff>
      <xdr:row>8</xdr:row>
      <xdr:rowOff>85725</xdr:rowOff>
    </xdr:to>
    <xdr:pic>
      <xdr:nvPicPr>
        <xdr:cNvPr id="2" name="Picture 2"/>
        <xdr:cNvPicPr preferRelativeResize="1">
          <a:picLocks noChangeAspect="1"/>
        </xdr:cNvPicPr>
      </xdr:nvPicPr>
      <xdr:blipFill>
        <a:blip r:embed="rId1"/>
        <a:stretch>
          <a:fillRect/>
        </a:stretch>
      </xdr:blipFill>
      <xdr:spPr>
        <a:xfrm>
          <a:off x="7258050" y="676275"/>
          <a:ext cx="1066800" cy="704850"/>
        </a:xfrm>
        <a:prstGeom prst="rect">
          <a:avLst/>
        </a:prstGeom>
        <a:noFill/>
        <a:ln w="9525" cmpd="sng">
          <a:noFill/>
        </a:ln>
      </xdr:spPr>
    </xdr:pic>
    <xdr:clientData/>
  </xdr:twoCellAnchor>
  <xdr:oneCellAnchor>
    <xdr:from>
      <xdr:col>12</xdr:col>
      <xdr:colOff>257175</xdr:colOff>
      <xdr:row>22</xdr:row>
      <xdr:rowOff>95250</xdr:rowOff>
    </xdr:from>
    <xdr:ext cx="76200" cy="190500"/>
    <xdr:sp>
      <xdr:nvSpPr>
        <xdr:cNvPr id="3" name="Text Box 3"/>
        <xdr:cNvSpPr txBox="1">
          <a:spLocks noChangeArrowheads="1"/>
        </xdr:cNvSpPr>
      </xdr:nvSpPr>
      <xdr:spPr>
        <a:xfrm>
          <a:off x="9505950" y="36576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57150</xdr:colOff>
      <xdr:row>18</xdr:row>
      <xdr:rowOff>152400</xdr:rowOff>
    </xdr:from>
    <xdr:ext cx="76200" cy="190500"/>
    <xdr:sp>
      <xdr:nvSpPr>
        <xdr:cNvPr id="4" name="Text Box 4"/>
        <xdr:cNvSpPr txBox="1">
          <a:spLocks noChangeArrowheads="1"/>
        </xdr:cNvSpPr>
      </xdr:nvSpPr>
      <xdr:spPr>
        <a:xfrm>
          <a:off x="9915525" y="30670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180975</xdr:rowOff>
    </xdr:from>
    <xdr:to>
      <xdr:col>4</xdr:col>
      <xdr:colOff>676275</xdr:colOff>
      <xdr:row>12</xdr:row>
      <xdr:rowOff>76200</xdr:rowOff>
    </xdr:to>
    <xdr:sp>
      <xdr:nvSpPr>
        <xdr:cNvPr id="1" name="Text Box 1"/>
        <xdr:cNvSpPr txBox="1">
          <a:spLocks noChangeArrowheads="1"/>
        </xdr:cNvSpPr>
      </xdr:nvSpPr>
      <xdr:spPr>
        <a:xfrm>
          <a:off x="628650" y="800100"/>
          <a:ext cx="4267200" cy="1419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simple calculator helps you calculate fruit number targets per tree at hand thinng. Enter your blocks data into the yellow boxes and the target number will calculate automatically. Targets should be based on historical performance of the block and an understanding of climatic conditions this season. Losses from thinning to harvest will vary with variety and tree age. Typically young trees will only be 5%. In a mature Braeburn for example this can be up to 15%. Fruit Size target is the weighted average number of fruit per Tray Carton Equivalent (18.6kg pack weight) </a:t>
          </a:r>
        </a:p>
      </xdr:txBody>
    </xdr:sp>
    <xdr:clientData/>
  </xdr:twoCellAnchor>
  <xdr:twoCellAnchor editAs="oneCell">
    <xdr:from>
      <xdr:col>3</xdr:col>
      <xdr:colOff>342900</xdr:colOff>
      <xdr:row>0</xdr:row>
      <xdr:rowOff>76200</xdr:rowOff>
    </xdr:from>
    <xdr:to>
      <xdr:col>5</xdr:col>
      <xdr:colOff>19050</xdr:colOff>
      <xdr:row>3</xdr:row>
      <xdr:rowOff>161925</xdr:rowOff>
    </xdr:to>
    <xdr:pic>
      <xdr:nvPicPr>
        <xdr:cNvPr id="2" name="Picture 2" descr="Q:\Logos\agf3 - small.JPG"/>
        <xdr:cNvPicPr preferRelativeResize="1">
          <a:picLocks noChangeAspect="1"/>
        </xdr:cNvPicPr>
      </xdr:nvPicPr>
      <xdr:blipFill>
        <a:blip r:embed="rId1"/>
        <a:stretch>
          <a:fillRect/>
        </a:stretch>
      </xdr:blipFill>
      <xdr:spPr>
        <a:xfrm>
          <a:off x="3867150" y="76200"/>
          <a:ext cx="10668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85725</xdr:rowOff>
    </xdr:from>
    <xdr:to>
      <xdr:col>4</xdr:col>
      <xdr:colOff>676275</xdr:colOff>
      <xdr:row>13</xdr:row>
      <xdr:rowOff>76200</xdr:rowOff>
    </xdr:to>
    <xdr:sp>
      <xdr:nvSpPr>
        <xdr:cNvPr id="1" name="Text Box 1"/>
        <xdr:cNvSpPr txBox="1">
          <a:spLocks noChangeArrowheads="1"/>
        </xdr:cNvSpPr>
      </xdr:nvSpPr>
      <xdr:spPr>
        <a:xfrm>
          <a:off x="657225" y="933450"/>
          <a:ext cx="4238625" cy="1447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simple calculator helps you calculate fruit number targets per tree at hand thinng. Enter your blocks data into the yellow boxes and the target number will calculate automatically. Targets should be based on historical performance of the block and an understanding of climatic conditions this season. Losses from thinning to harvest will vary with variety and tree age. Typically young trees will only be 5%. In a mature Braeburn this can be up to 15%. Fruit Size target is the weighted average number of fruit per Tray Carton Equivalent (18.6kg pack weight) </a:t>
          </a:r>
        </a:p>
      </xdr:txBody>
    </xdr:sp>
    <xdr:clientData/>
  </xdr:twoCellAnchor>
  <xdr:twoCellAnchor editAs="oneCell">
    <xdr:from>
      <xdr:col>3</xdr:col>
      <xdr:colOff>571500</xdr:colOff>
      <xdr:row>0</xdr:row>
      <xdr:rowOff>104775</xdr:rowOff>
    </xdr:from>
    <xdr:to>
      <xdr:col>5</xdr:col>
      <xdr:colOff>247650</xdr:colOff>
      <xdr:row>3</xdr:row>
      <xdr:rowOff>190500</xdr:rowOff>
    </xdr:to>
    <xdr:pic>
      <xdr:nvPicPr>
        <xdr:cNvPr id="2" name="Picture 2" descr="Q:\Logos\agf3 - small.JPG"/>
        <xdr:cNvPicPr preferRelativeResize="1">
          <a:picLocks noChangeAspect="1"/>
        </xdr:cNvPicPr>
      </xdr:nvPicPr>
      <xdr:blipFill>
        <a:blip r:embed="rId1"/>
        <a:stretch>
          <a:fillRect/>
        </a:stretch>
      </xdr:blipFill>
      <xdr:spPr>
        <a:xfrm>
          <a:off x="4095750" y="104775"/>
          <a:ext cx="10668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0</xdr:row>
      <xdr:rowOff>142875</xdr:rowOff>
    </xdr:from>
    <xdr:to>
      <xdr:col>11</xdr:col>
      <xdr:colOff>533400</xdr:colOff>
      <xdr:row>4</xdr:row>
      <xdr:rowOff>66675</xdr:rowOff>
    </xdr:to>
    <xdr:pic>
      <xdr:nvPicPr>
        <xdr:cNvPr id="1" name="Picture 1" descr="Q:\Logos\agf3 - small.JPG"/>
        <xdr:cNvPicPr preferRelativeResize="1">
          <a:picLocks noChangeAspect="1"/>
        </xdr:cNvPicPr>
      </xdr:nvPicPr>
      <xdr:blipFill>
        <a:blip r:embed="rId1"/>
        <a:stretch>
          <a:fillRect/>
        </a:stretch>
      </xdr:blipFill>
      <xdr:spPr>
        <a:xfrm>
          <a:off x="6667500" y="142875"/>
          <a:ext cx="1066800" cy="704850"/>
        </a:xfrm>
        <a:prstGeom prst="rect">
          <a:avLst/>
        </a:prstGeom>
        <a:noFill/>
        <a:ln w="9525" cmpd="sng">
          <a:noFill/>
        </a:ln>
      </xdr:spPr>
    </xdr:pic>
    <xdr:clientData/>
  </xdr:twoCellAnchor>
  <xdr:twoCellAnchor>
    <xdr:from>
      <xdr:col>1</xdr:col>
      <xdr:colOff>19050</xdr:colOff>
      <xdr:row>26</xdr:row>
      <xdr:rowOff>38100</xdr:rowOff>
    </xdr:from>
    <xdr:to>
      <xdr:col>11</xdr:col>
      <xdr:colOff>561975</xdr:colOff>
      <xdr:row>31</xdr:row>
      <xdr:rowOff>133350</xdr:rowOff>
    </xdr:to>
    <xdr:sp>
      <xdr:nvSpPr>
        <xdr:cNvPr id="2" name="Text Box 2"/>
        <xdr:cNvSpPr txBox="1">
          <a:spLocks noChangeArrowheads="1"/>
        </xdr:cNvSpPr>
      </xdr:nvSpPr>
      <xdr:spPr>
        <a:xfrm>
          <a:off x="923925" y="4743450"/>
          <a:ext cx="6838950" cy="904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Instructions:
</a:t>
          </a:r>
          <a:r>
            <a:rPr lang="en-US" cap="none" sz="1000" b="0" i="0" u="none" baseline="0">
              <a:solidFill>
                <a:srgbClr val="000000"/>
              </a:solidFill>
              <a:latin typeface="Arial"/>
              <a:ea typeface="Arial"/>
              <a:cs typeface="Arial"/>
            </a:rPr>
            <a:t>Only enter data into the yellow shaded cells. Measure the trunk diameter of 10 trees in the block. The calculator will calculate target fruit number at 5, 7 and 10 fruit/TCA. You can also input a specific target if your records indicate your target is not covered  within the default values. Note: This technique does not work once the block exceeds 50,000cm2 per ha. After this point revert to historical performance and use the Tonnes/ha or TCE/ha target method.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0">
      <selection activeCell="B40" sqref="B40"/>
    </sheetView>
  </sheetViews>
  <sheetFormatPr defaultColWidth="9.140625" defaultRowHeight="12.75"/>
  <cols>
    <col min="1" max="1" width="34.140625" style="0" customWidth="1"/>
    <col min="2" max="3" width="10.421875" style="0" bestFit="1" customWidth="1"/>
    <col min="4" max="4" width="10.57421875" style="0" bestFit="1" customWidth="1"/>
  </cols>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23"/>
  <sheetViews>
    <sheetView zoomScalePageLayoutView="0" workbookViewId="0" topLeftCell="A1">
      <selection activeCell="C23" sqref="C23"/>
    </sheetView>
  </sheetViews>
  <sheetFormatPr defaultColWidth="9.140625" defaultRowHeight="12.75"/>
  <cols>
    <col min="2" max="2" width="32.8515625" style="0" bestFit="1" customWidth="1"/>
    <col min="3" max="3" width="10.8515625" style="0" bestFit="1" customWidth="1"/>
    <col min="4" max="5" width="10.421875" style="0" bestFit="1" customWidth="1"/>
  </cols>
  <sheetData>
    <row r="2" ht="18">
      <c r="B2" s="6" t="s">
        <v>20</v>
      </c>
    </row>
    <row r="3" ht="18">
      <c r="B3" s="6" t="s">
        <v>12</v>
      </c>
    </row>
    <row r="4" ht="18">
      <c r="B4" s="6"/>
    </row>
    <row r="13" ht="13.5" thickBot="1"/>
    <row r="14" spans="2:5" ht="13.5" thickBot="1">
      <c r="B14" s="5" t="s">
        <v>8</v>
      </c>
      <c r="C14" s="19"/>
      <c r="D14" s="21"/>
      <c r="E14" s="20"/>
    </row>
    <row r="15" ht="13.5" thickBot="1"/>
    <row r="16" spans="2:5" ht="21" customHeight="1" thickBot="1">
      <c r="B16" s="12" t="s">
        <v>4</v>
      </c>
      <c r="C16" s="13" t="s">
        <v>0</v>
      </c>
      <c r="D16" s="13" t="s">
        <v>1</v>
      </c>
      <c r="E16" s="14" t="s">
        <v>6</v>
      </c>
    </row>
    <row r="17" spans="2:5" ht="12.75">
      <c r="B17" s="10"/>
      <c r="C17" s="23"/>
      <c r="D17" s="23"/>
      <c r="E17" s="1" t="e">
        <f>10000/C17/D17</f>
        <v>#DIV/0!</v>
      </c>
    </row>
    <row r="18" spans="2:5" ht="12.75">
      <c r="B18" s="2"/>
      <c r="C18" s="3"/>
      <c r="D18" s="3"/>
      <c r="E18" s="4"/>
    </row>
    <row r="19" spans="2:5" ht="12.75">
      <c r="B19" s="9" t="s">
        <v>9</v>
      </c>
      <c r="C19" s="7"/>
      <c r="D19" s="3"/>
      <c r="E19" s="4"/>
    </row>
    <row r="20" spans="2:5" ht="12.75">
      <c r="B20" s="9" t="s">
        <v>11</v>
      </c>
      <c r="C20" s="7"/>
      <c r="D20" s="3"/>
      <c r="E20" s="4"/>
    </row>
    <row r="21" spans="2:5" ht="12.75">
      <c r="B21" s="9" t="s">
        <v>10</v>
      </c>
      <c r="C21" s="24" t="e">
        <f>18.6/C20*1000</f>
        <v>#DIV/0!</v>
      </c>
      <c r="D21" s="3"/>
      <c r="E21" s="4"/>
    </row>
    <row r="22" spans="2:5" ht="12.75">
      <c r="B22" s="9" t="s">
        <v>3</v>
      </c>
      <c r="C22" s="22"/>
      <c r="D22" s="3"/>
      <c r="E22" s="4"/>
    </row>
    <row r="23" spans="2:5" ht="12.75">
      <c r="B23" s="2"/>
      <c r="C23" s="3"/>
      <c r="D23" s="3"/>
      <c r="E23" s="4"/>
    </row>
    <row r="24" spans="2:5" ht="13.5" thickBot="1">
      <c r="B24" s="17" t="s">
        <v>7</v>
      </c>
      <c r="C24" s="18" t="e">
        <f>((C19/E17)/(C21/1000))/(1-C22)</f>
        <v>#DIV/0!</v>
      </c>
      <c r="D24" s="15"/>
      <c r="E24" s="16"/>
    </row>
    <row r="26" ht="13.5" thickBot="1"/>
    <row r="27" spans="2:5" ht="13.5" thickBot="1">
      <c r="B27" s="12" t="s">
        <v>4</v>
      </c>
      <c r="C27" s="13" t="s">
        <v>0</v>
      </c>
      <c r="D27" s="13" t="s">
        <v>1</v>
      </c>
      <c r="E27" s="14" t="s">
        <v>6</v>
      </c>
    </row>
    <row r="28" spans="2:5" ht="12.75">
      <c r="B28" s="10"/>
      <c r="C28" s="23"/>
      <c r="D28" s="23"/>
      <c r="E28" s="1" t="e">
        <f>10000/C28/D28</f>
        <v>#DIV/0!</v>
      </c>
    </row>
    <row r="29" spans="2:5" ht="12.75">
      <c r="B29" s="2"/>
      <c r="C29" s="3"/>
      <c r="D29" s="3"/>
      <c r="E29" s="4"/>
    </row>
    <row r="30" spans="2:5" ht="12.75">
      <c r="B30" s="9" t="s">
        <v>9</v>
      </c>
      <c r="C30" s="7"/>
      <c r="D30" s="3"/>
      <c r="E30" s="4"/>
    </row>
    <row r="31" spans="2:5" ht="12.75">
      <c r="B31" s="9" t="s">
        <v>11</v>
      </c>
      <c r="C31" s="7"/>
      <c r="D31" s="3"/>
      <c r="E31" s="4"/>
    </row>
    <row r="32" spans="2:5" ht="12.75">
      <c r="B32" s="9" t="s">
        <v>10</v>
      </c>
      <c r="C32" s="24" t="e">
        <f>18.6/C31*1000</f>
        <v>#DIV/0!</v>
      </c>
      <c r="D32" s="3"/>
      <c r="E32" s="4"/>
    </row>
    <row r="33" spans="2:5" ht="12.75">
      <c r="B33" s="9" t="s">
        <v>3</v>
      </c>
      <c r="C33" s="22"/>
      <c r="D33" s="3"/>
      <c r="E33" s="4"/>
    </row>
    <row r="34" spans="2:5" ht="12.75">
      <c r="B34" s="2"/>
      <c r="C34" s="3"/>
      <c r="D34" s="3"/>
      <c r="E34" s="4"/>
    </row>
    <row r="35" spans="2:5" ht="13.5" thickBot="1">
      <c r="B35" s="17" t="s">
        <v>7</v>
      </c>
      <c r="C35" s="18" t="e">
        <f>((C30/E28)/(C32/1000))/(1-C33)</f>
        <v>#DIV/0!</v>
      </c>
      <c r="D35" s="15"/>
      <c r="E35" s="16"/>
    </row>
    <row r="37" ht="13.5" thickBot="1"/>
    <row r="38" spans="2:5" ht="13.5" thickBot="1">
      <c r="B38" s="12" t="s">
        <v>4</v>
      </c>
      <c r="C38" s="13" t="s">
        <v>0</v>
      </c>
      <c r="D38" s="13" t="s">
        <v>1</v>
      </c>
      <c r="E38" s="14" t="s">
        <v>6</v>
      </c>
    </row>
    <row r="39" spans="2:5" ht="12.75">
      <c r="B39" s="10"/>
      <c r="C39" s="23"/>
      <c r="D39" s="23"/>
      <c r="E39" s="1" t="e">
        <f>10000/C39/D39</f>
        <v>#DIV/0!</v>
      </c>
    </row>
    <row r="40" spans="2:5" ht="12.75">
      <c r="B40" s="2"/>
      <c r="C40" s="3"/>
      <c r="D40" s="3"/>
      <c r="E40" s="4"/>
    </row>
    <row r="41" spans="2:5" ht="12.75">
      <c r="B41" s="9" t="s">
        <v>9</v>
      </c>
      <c r="C41" s="7"/>
      <c r="D41" s="3"/>
      <c r="E41" s="4"/>
    </row>
    <row r="42" spans="2:5" ht="12.75">
      <c r="B42" s="9" t="s">
        <v>11</v>
      </c>
      <c r="C42" s="7"/>
      <c r="D42" s="3"/>
      <c r="E42" s="4"/>
    </row>
    <row r="43" spans="2:5" ht="12.75">
      <c r="B43" s="9" t="s">
        <v>10</v>
      </c>
      <c r="C43" s="24" t="e">
        <f>18.6/C42*1000</f>
        <v>#DIV/0!</v>
      </c>
      <c r="D43" s="3"/>
      <c r="E43" s="4"/>
    </row>
    <row r="44" spans="2:5" ht="12.75">
      <c r="B44" s="9" t="s">
        <v>3</v>
      </c>
      <c r="C44" s="22"/>
      <c r="D44" s="3"/>
      <c r="E44" s="4"/>
    </row>
    <row r="45" spans="2:5" ht="12.75">
      <c r="B45" s="2"/>
      <c r="C45" s="3"/>
      <c r="D45" s="3"/>
      <c r="E45" s="4"/>
    </row>
    <row r="46" spans="2:5" ht="13.5" thickBot="1">
      <c r="B46" s="17" t="s">
        <v>7</v>
      </c>
      <c r="C46" s="18" t="e">
        <f>((C41/E39)/(C43/1000))/(1-C44)</f>
        <v>#DIV/0!</v>
      </c>
      <c r="D46" s="15"/>
      <c r="E46" s="16"/>
    </row>
    <row r="48" ht="13.5" thickBot="1"/>
    <row r="49" spans="2:5" ht="13.5" thickBot="1">
      <c r="B49" s="12" t="s">
        <v>4</v>
      </c>
      <c r="C49" s="13" t="s">
        <v>0</v>
      </c>
      <c r="D49" s="13" t="s">
        <v>1</v>
      </c>
      <c r="E49" s="14" t="s">
        <v>6</v>
      </c>
    </row>
    <row r="50" spans="2:5" ht="12.75">
      <c r="B50" s="10"/>
      <c r="C50" s="23"/>
      <c r="D50" s="23"/>
      <c r="E50" s="1" t="e">
        <f>10000/C50/D50</f>
        <v>#DIV/0!</v>
      </c>
    </row>
    <row r="51" spans="2:5" ht="12.75">
      <c r="B51" s="2"/>
      <c r="C51" s="3"/>
      <c r="D51" s="3"/>
      <c r="E51" s="4"/>
    </row>
    <row r="52" spans="2:5" ht="12.75">
      <c r="B52" s="9" t="s">
        <v>9</v>
      </c>
      <c r="C52" s="7"/>
      <c r="D52" s="3"/>
      <c r="E52" s="4"/>
    </row>
    <row r="53" spans="2:5" ht="12.75">
      <c r="B53" s="9" t="s">
        <v>11</v>
      </c>
      <c r="C53" s="7"/>
      <c r="D53" s="3"/>
      <c r="E53" s="4"/>
    </row>
    <row r="54" spans="2:5" ht="12.75">
      <c r="B54" s="9" t="s">
        <v>10</v>
      </c>
      <c r="C54" s="24" t="e">
        <f>18.6/C53*1000</f>
        <v>#DIV/0!</v>
      </c>
      <c r="D54" s="3"/>
      <c r="E54" s="4"/>
    </row>
    <row r="55" spans="2:5" ht="12.75">
      <c r="B55" s="9" t="s">
        <v>3</v>
      </c>
      <c r="C55" s="22"/>
      <c r="D55" s="3"/>
      <c r="E55" s="4"/>
    </row>
    <row r="56" spans="2:5" ht="12.75">
      <c r="B56" s="2"/>
      <c r="C56" s="3"/>
      <c r="D56" s="3"/>
      <c r="E56" s="4"/>
    </row>
    <row r="57" spans="2:5" ht="13.5" thickBot="1">
      <c r="B57" s="17" t="s">
        <v>7</v>
      </c>
      <c r="C57" s="18" t="e">
        <f>((C52/E50)/(C54/1000))/(1-C55)</f>
        <v>#DIV/0!</v>
      </c>
      <c r="D57" s="15"/>
      <c r="E57" s="16"/>
    </row>
    <row r="59" ht="13.5" thickBot="1"/>
    <row r="60" spans="2:5" ht="13.5" thickBot="1">
      <c r="B60" s="12" t="s">
        <v>4</v>
      </c>
      <c r="C60" s="13" t="s">
        <v>0</v>
      </c>
      <c r="D60" s="13" t="s">
        <v>1</v>
      </c>
      <c r="E60" s="14" t="s">
        <v>6</v>
      </c>
    </row>
    <row r="61" spans="2:5" ht="12.75">
      <c r="B61" s="10"/>
      <c r="C61" s="23"/>
      <c r="D61" s="23"/>
      <c r="E61" s="1" t="e">
        <f>10000/C61/D61</f>
        <v>#DIV/0!</v>
      </c>
    </row>
    <row r="62" spans="2:5" ht="12.75">
      <c r="B62" s="2"/>
      <c r="C62" s="3"/>
      <c r="D62" s="3"/>
      <c r="E62" s="4"/>
    </row>
    <row r="63" spans="2:5" ht="12.75">
      <c r="B63" s="9" t="s">
        <v>9</v>
      </c>
      <c r="C63" s="7"/>
      <c r="D63" s="3"/>
      <c r="E63" s="4"/>
    </row>
    <row r="64" spans="2:5" ht="12.75">
      <c r="B64" s="9" t="s">
        <v>11</v>
      </c>
      <c r="C64" s="7"/>
      <c r="D64" s="3"/>
      <c r="E64" s="4"/>
    </row>
    <row r="65" spans="2:5" ht="12.75">
      <c r="B65" s="9" t="s">
        <v>10</v>
      </c>
      <c r="C65" s="24" t="e">
        <f>18.6/C64*1000</f>
        <v>#DIV/0!</v>
      </c>
      <c r="D65" s="3"/>
      <c r="E65" s="4"/>
    </row>
    <row r="66" spans="2:5" ht="12.75">
      <c r="B66" s="9" t="s">
        <v>3</v>
      </c>
      <c r="C66" s="22"/>
      <c r="D66" s="3"/>
      <c r="E66" s="4"/>
    </row>
    <row r="67" spans="2:5" ht="12.75">
      <c r="B67" s="2"/>
      <c r="C67" s="3"/>
      <c r="D67" s="3"/>
      <c r="E67" s="4"/>
    </row>
    <row r="68" spans="2:5" ht="13.5" thickBot="1">
      <c r="B68" s="17" t="s">
        <v>7</v>
      </c>
      <c r="C68" s="18" t="e">
        <f>((C63/E61)/(C65/1000))/(1-C66)</f>
        <v>#DIV/0!</v>
      </c>
      <c r="D68" s="15"/>
      <c r="E68" s="16"/>
    </row>
    <row r="70" ht="13.5" thickBot="1"/>
    <row r="71" spans="2:5" ht="13.5" thickBot="1">
      <c r="B71" s="12" t="s">
        <v>4</v>
      </c>
      <c r="C71" s="13" t="s">
        <v>0</v>
      </c>
      <c r="D71" s="13" t="s">
        <v>1</v>
      </c>
      <c r="E71" s="14" t="s">
        <v>6</v>
      </c>
    </row>
    <row r="72" spans="2:5" ht="12.75">
      <c r="B72" s="10"/>
      <c r="C72" s="23"/>
      <c r="D72" s="23"/>
      <c r="E72" s="1" t="e">
        <f>10000/C72/D72</f>
        <v>#DIV/0!</v>
      </c>
    </row>
    <row r="73" spans="2:5" ht="12.75">
      <c r="B73" s="2"/>
      <c r="C73" s="3"/>
      <c r="D73" s="3"/>
      <c r="E73" s="4"/>
    </row>
    <row r="74" spans="2:5" ht="12.75">
      <c r="B74" s="9" t="s">
        <v>9</v>
      </c>
      <c r="C74" s="7"/>
      <c r="D74" s="3"/>
      <c r="E74" s="4"/>
    </row>
    <row r="75" spans="2:5" ht="12.75">
      <c r="B75" s="9" t="s">
        <v>11</v>
      </c>
      <c r="C75" s="7"/>
      <c r="D75" s="3"/>
      <c r="E75" s="4"/>
    </row>
    <row r="76" spans="2:5" ht="12.75">
      <c r="B76" s="9" t="s">
        <v>10</v>
      </c>
      <c r="C76" s="24" t="e">
        <f>18.6/C75*1000</f>
        <v>#DIV/0!</v>
      </c>
      <c r="D76" s="3"/>
      <c r="E76" s="4"/>
    </row>
    <row r="77" spans="2:5" ht="12.75">
      <c r="B77" s="9" t="s">
        <v>3</v>
      </c>
      <c r="C77" s="22"/>
      <c r="D77" s="3"/>
      <c r="E77" s="4"/>
    </row>
    <row r="78" spans="2:5" ht="12.75">
      <c r="B78" s="2"/>
      <c r="C78" s="3"/>
      <c r="D78" s="3"/>
      <c r="E78" s="4"/>
    </row>
    <row r="79" spans="2:5" ht="13.5" thickBot="1">
      <c r="B79" s="17" t="s">
        <v>7</v>
      </c>
      <c r="C79" s="18" t="e">
        <f>((C74/E72)/(C76/1000))/(1-C77)</f>
        <v>#DIV/0!</v>
      </c>
      <c r="D79" s="15"/>
      <c r="E79" s="16"/>
    </row>
    <row r="81" ht="13.5" thickBot="1"/>
    <row r="82" spans="2:5" ht="13.5" thickBot="1">
      <c r="B82" s="12" t="s">
        <v>4</v>
      </c>
      <c r="C82" s="13" t="s">
        <v>0</v>
      </c>
      <c r="D82" s="13" t="s">
        <v>1</v>
      </c>
      <c r="E82" s="14" t="s">
        <v>6</v>
      </c>
    </row>
    <row r="83" spans="2:5" ht="12.75">
      <c r="B83" s="10"/>
      <c r="C83" s="23"/>
      <c r="D83" s="23"/>
      <c r="E83" s="1" t="e">
        <f>10000/C83/D83</f>
        <v>#DIV/0!</v>
      </c>
    </row>
    <row r="84" spans="2:5" ht="12.75">
      <c r="B84" s="2"/>
      <c r="C84" s="3"/>
      <c r="D84" s="3"/>
      <c r="E84" s="4"/>
    </row>
    <row r="85" spans="2:5" ht="12.75">
      <c r="B85" s="9" t="s">
        <v>9</v>
      </c>
      <c r="C85" s="7"/>
      <c r="D85" s="3"/>
      <c r="E85" s="4"/>
    </row>
    <row r="86" spans="2:5" ht="12.75">
      <c r="B86" s="9" t="s">
        <v>11</v>
      </c>
      <c r="C86" s="7"/>
      <c r="D86" s="3"/>
      <c r="E86" s="4"/>
    </row>
    <row r="87" spans="2:5" ht="12.75">
      <c r="B87" s="9" t="s">
        <v>10</v>
      </c>
      <c r="C87" s="24" t="e">
        <f>18.6/C86*1000</f>
        <v>#DIV/0!</v>
      </c>
      <c r="D87" s="3"/>
      <c r="E87" s="4"/>
    </row>
    <row r="88" spans="2:5" ht="12.75">
      <c r="B88" s="9" t="s">
        <v>3</v>
      </c>
      <c r="C88" s="22"/>
      <c r="D88" s="3"/>
      <c r="E88" s="4"/>
    </row>
    <row r="89" spans="2:5" ht="12.75">
      <c r="B89" s="2"/>
      <c r="C89" s="3"/>
      <c r="D89" s="3"/>
      <c r="E89" s="4"/>
    </row>
    <row r="90" spans="2:5" ht="13.5" thickBot="1">
      <c r="B90" s="17" t="s">
        <v>7</v>
      </c>
      <c r="C90" s="18" t="e">
        <f>((C85/E83)/(C87/1000))/(1-C88)</f>
        <v>#DIV/0!</v>
      </c>
      <c r="D90" s="15"/>
      <c r="E90" s="16"/>
    </row>
    <row r="92" ht="13.5" thickBot="1"/>
    <row r="93" spans="2:5" ht="13.5" thickBot="1">
      <c r="B93" s="12" t="s">
        <v>4</v>
      </c>
      <c r="C93" s="13" t="s">
        <v>0</v>
      </c>
      <c r="D93" s="13" t="s">
        <v>1</v>
      </c>
      <c r="E93" s="14" t="s">
        <v>6</v>
      </c>
    </row>
    <row r="94" spans="2:5" ht="12.75">
      <c r="B94" s="10"/>
      <c r="C94" s="23"/>
      <c r="D94" s="23"/>
      <c r="E94" s="1" t="e">
        <f>10000/C94/D94</f>
        <v>#DIV/0!</v>
      </c>
    </row>
    <row r="95" spans="2:5" ht="12.75">
      <c r="B95" s="2"/>
      <c r="C95" s="3"/>
      <c r="D95" s="3"/>
      <c r="E95" s="4"/>
    </row>
    <row r="96" spans="2:5" ht="12.75">
      <c r="B96" s="9" t="s">
        <v>9</v>
      </c>
      <c r="C96" s="7"/>
      <c r="D96" s="3"/>
      <c r="E96" s="4"/>
    </row>
    <row r="97" spans="2:5" ht="12.75">
      <c r="B97" s="9" t="s">
        <v>11</v>
      </c>
      <c r="C97" s="7"/>
      <c r="D97" s="3"/>
      <c r="E97" s="4"/>
    </row>
    <row r="98" spans="2:5" ht="12.75">
      <c r="B98" s="9" t="s">
        <v>10</v>
      </c>
      <c r="C98" s="24" t="e">
        <f>18.6/C97*1000</f>
        <v>#DIV/0!</v>
      </c>
      <c r="D98" s="3"/>
      <c r="E98" s="4"/>
    </row>
    <row r="99" spans="2:5" ht="12.75">
      <c r="B99" s="9" t="s">
        <v>3</v>
      </c>
      <c r="C99" s="22"/>
      <c r="D99" s="3"/>
      <c r="E99" s="4"/>
    </row>
    <row r="100" spans="2:5" ht="12.75">
      <c r="B100" s="2"/>
      <c r="C100" s="3"/>
      <c r="D100" s="3"/>
      <c r="E100" s="4"/>
    </row>
    <row r="101" spans="2:5" ht="13.5" thickBot="1">
      <c r="B101" s="17" t="s">
        <v>7</v>
      </c>
      <c r="C101" s="18" t="e">
        <f>((C96/E94)/(C98/1000))/(1-C99)</f>
        <v>#DIV/0!</v>
      </c>
      <c r="D101" s="15"/>
      <c r="E101" s="16"/>
    </row>
    <row r="103" ht="13.5" thickBot="1"/>
    <row r="104" spans="2:5" ht="13.5" thickBot="1">
      <c r="B104" s="12" t="s">
        <v>4</v>
      </c>
      <c r="C104" s="13" t="s">
        <v>0</v>
      </c>
      <c r="D104" s="13" t="s">
        <v>1</v>
      </c>
      <c r="E104" s="14" t="s">
        <v>6</v>
      </c>
    </row>
    <row r="105" spans="2:5" ht="12.75">
      <c r="B105" s="10"/>
      <c r="C105" s="23"/>
      <c r="D105" s="23"/>
      <c r="E105" s="1" t="e">
        <f>10000/C105/D105</f>
        <v>#DIV/0!</v>
      </c>
    </row>
    <row r="106" spans="2:5" ht="12.75">
      <c r="B106" s="2"/>
      <c r="C106" s="3"/>
      <c r="D106" s="3"/>
      <c r="E106" s="4"/>
    </row>
    <row r="107" spans="2:5" ht="12.75">
      <c r="B107" s="9" t="s">
        <v>9</v>
      </c>
      <c r="C107" s="7"/>
      <c r="D107" s="3"/>
      <c r="E107" s="4"/>
    </row>
    <row r="108" spans="2:5" ht="12.75">
      <c r="B108" s="9" t="s">
        <v>11</v>
      </c>
      <c r="C108" s="7"/>
      <c r="D108" s="3"/>
      <c r="E108" s="4"/>
    </row>
    <row r="109" spans="2:5" ht="12.75">
      <c r="B109" s="9" t="s">
        <v>10</v>
      </c>
      <c r="C109" s="24" t="e">
        <f>18.6/C108*1000</f>
        <v>#DIV/0!</v>
      </c>
      <c r="D109" s="3"/>
      <c r="E109" s="4"/>
    </row>
    <row r="110" spans="2:5" ht="12.75">
      <c r="B110" s="9" t="s">
        <v>3</v>
      </c>
      <c r="C110" s="22"/>
      <c r="D110" s="3"/>
      <c r="E110" s="4"/>
    </row>
    <row r="111" spans="2:5" ht="12.75">
      <c r="B111" s="2"/>
      <c r="C111" s="3"/>
      <c r="D111" s="3"/>
      <c r="E111" s="4"/>
    </row>
    <row r="112" spans="2:5" ht="13.5" thickBot="1">
      <c r="B112" s="17" t="s">
        <v>7</v>
      </c>
      <c r="C112" s="18" t="e">
        <f>((C107/E105)/(C109/1000))/(1-C110)</f>
        <v>#DIV/0!</v>
      </c>
      <c r="D112" s="15"/>
      <c r="E112" s="16"/>
    </row>
    <row r="114" ht="13.5" thickBot="1"/>
    <row r="115" spans="2:5" ht="13.5" thickBot="1">
      <c r="B115" s="12" t="s">
        <v>4</v>
      </c>
      <c r="C115" s="13" t="s">
        <v>0</v>
      </c>
      <c r="D115" s="13" t="s">
        <v>1</v>
      </c>
      <c r="E115" s="14" t="s">
        <v>6</v>
      </c>
    </row>
    <row r="116" spans="2:5" ht="12.75">
      <c r="B116" s="10"/>
      <c r="C116" s="23"/>
      <c r="D116" s="23"/>
      <c r="E116" s="1" t="e">
        <f>10000/C116/D116</f>
        <v>#DIV/0!</v>
      </c>
    </row>
    <row r="117" spans="2:5" ht="12.75">
      <c r="B117" s="2"/>
      <c r="C117" s="3"/>
      <c r="D117" s="3"/>
      <c r="E117" s="4"/>
    </row>
    <row r="118" spans="2:5" ht="12.75">
      <c r="B118" s="9" t="s">
        <v>9</v>
      </c>
      <c r="C118" s="7"/>
      <c r="D118" s="3"/>
      <c r="E118" s="4"/>
    </row>
    <row r="119" spans="2:5" ht="12.75">
      <c r="B119" s="9" t="s">
        <v>11</v>
      </c>
      <c r="C119" s="7"/>
      <c r="D119" s="3"/>
      <c r="E119" s="4"/>
    </row>
    <row r="120" spans="2:5" ht="12.75">
      <c r="B120" s="9" t="s">
        <v>10</v>
      </c>
      <c r="C120" s="24" t="e">
        <f>18.6/C119*1000</f>
        <v>#DIV/0!</v>
      </c>
      <c r="D120" s="3"/>
      <c r="E120" s="4"/>
    </row>
    <row r="121" spans="2:5" ht="12.75">
      <c r="B121" s="9" t="s">
        <v>3</v>
      </c>
      <c r="C121" s="22"/>
      <c r="D121" s="3"/>
      <c r="E121" s="4"/>
    </row>
    <row r="122" spans="2:5" ht="12.75">
      <c r="B122" s="2"/>
      <c r="C122" s="3"/>
      <c r="D122" s="3"/>
      <c r="E122" s="4"/>
    </row>
    <row r="123" spans="2:5" ht="13.5" thickBot="1">
      <c r="B123" s="17" t="s">
        <v>7</v>
      </c>
      <c r="C123" s="18" t="e">
        <f>((C118/E116)/(C120/1000))/(1-C121)</f>
        <v>#DIV/0!</v>
      </c>
      <c r="D123" s="15"/>
      <c r="E123" s="16"/>
    </row>
  </sheetData>
  <sheetProtection/>
  <printOptions/>
  <pageMargins left="0.75" right="0.75" top="1" bottom="1" header="0.5" footer="0.5"/>
  <pageSetup horizontalDpi="600" verticalDpi="600" orientation="portrait" paperSize="9" r:id="rId2"/>
  <headerFooter alignWithMargins="0">
    <oddFooter>&amp;LPrepared by AGFIRST&amp;CPage &amp;P&amp;R&amp;D</oddFooter>
  </headerFooter>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dimension ref="B2:E106"/>
  <sheetViews>
    <sheetView zoomScalePageLayoutView="0" workbookViewId="0" topLeftCell="A24">
      <selection activeCell="G23" sqref="G23"/>
    </sheetView>
  </sheetViews>
  <sheetFormatPr defaultColWidth="9.140625" defaultRowHeight="12.75"/>
  <cols>
    <col min="2" max="2" width="32.8515625" style="0" bestFit="1" customWidth="1"/>
    <col min="3" max="3" width="10.8515625" style="0" bestFit="1" customWidth="1"/>
    <col min="4" max="5" width="10.421875" style="0" bestFit="1" customWidth="1"/>
  </cols>
  <sheetData>
    <row r="2" ht="18">
      <c r="B2" s="6" t="s">
        <v>20</v>
      </c>
    </row>
    <row r="3" ht="18">
      <c r="B3" s="6" t="s">
        <v>23</v>
      </c>
    </row>
    <row r="4" ht="18">
      <c r="B4" s="6"/>
    </row>
    <row r="15" ht="13.5" thickBot="1"/>
    <row r="16" spans="2:5" ht="13.5" thickBot="1">
      <c r="B16" s="5" t="s">
        <v>8</v>
      </c>
      <c r="C16" s="19"/>
      <c r="D16" s="21"/>
      <c r="E16" s="20"/>
    </row>
    <row r="17" ht="13.5" thickBot="1"/>
    <row r="18" spans="2:5" ht="21" customHeight="1" thickBot="1">
      <c r="B18" s="12" t="s">
        <v>4</v>
      </c>
      <c r="C18" s="13" t="s">
        <v>0</v>
      </c>
      <c r="D18" s="13" t="s">
        <v>1</v>
      </c>
      <c r="E18" s="14" t="s">
        <v>6</v>
      </c>
    </row>
    <row r="19" spans="2:5" ht="12.75">
      <c r="B19" s="10"/>
      <c r="C19" s="11"/>
      <c r="D19" s="11"/>
      <c r="E19" s="1" t="e">
        <f>10000/C19/D19</f>
        <v>#DIV/0!</v>
      </c>
    </row>
    <row r="20" spans="2:5" ht="12.75">
      <c r="B20" s="2"/>
      <c r="C20" s="3"/>
      <c r="D20" s="3"/>
      <c r="E20" s="4"/>
    </row>
    <row r="21" spans="2:5" ht="12.75">
      <c r="B21" s="9" t="s">
        <v>5</v>
      </c>
      <c r="C21" s="7"/>
      <c r="D21" s="3"/>
      <c r="E21" s="4"/>
    </row>
    <row r="22" spans="2:5" ht="12.75">
      <c r="B22" s="9" t="s">
        <v>2</v>
      </c>
      <c r="C22" s="7"/>
      <c r="D22" s="3"/>
      <c r="E22" s="4"/>
    </row>
    <row r="23" spans="2:5" ht="12.75">
      <c r="B23" s="9" t="s">
        <v>3</v>
      </c>
      <c r="C23" s="8"/>
      <c r="D23" s="3"/>
      <c r="E23" s="4"/>
    </row>
    <row r="24" spans="2:5" ht="12.75">
      <c r="B24" s="2"/>
      <c r="C24" s="3"/>
      <c r="D24" s="3"/>
      <c r="E24" s="4"/>
    </row>
    <row r="25" spans="2:5" ht="13.5" thickBot="1">
      <c r="B25" s="17" t="s">
        <v>7</v>
      </c>
      <c r="C25" s="18" t="e">
        <f>(C21/E19*C22)/(1-C23)</f>
        <v>#DIV/0!</v>
      </c>
      <c r="D25" s="15"/>
      <c r="E25" s="16"/>
    </row>
    <row r="26" ht="13.5" thickBot="1"/>
    <row r="27" spans="2:5" ht="13.5" thickBot="1">
      <c r="B27" s="12" t="s">
        <v>4</v>
      </c>
      <c r="C27" s="13" t="s">
        <v>0</v>
      </c>
      <c r="D27" s="13" t="s">
        <v>1</v>
      </c>
      <c r="E27" s="14" t="s">
        <v>6</v>
      </c>
    </row>
    <row r="28" spans="2:5" ht="12.75">
      <c r="B28" s="10"/>
      <c r="C28" s="11"/>
      <c r="D28" s="11"/>
      <c r="E28" s="1" t="e">
        <f>10000/C28/D28</f>
        <v>#DIV/0!</v>
      </c>
    </row>
    <row r="29" spans="2:5" ht="12.75">
      <c r="B29" s="2"/>
      <c r="C29" s="3"/>
      <c r="D29" s="3"/>
      <c r="E29" s="4"/>
    </row>
    <row r="30" spans="2:5" ht="12.75">
      <c r="B30" s="9" t="s">
        <v>5</v>
      </c>
      <c r="C30" s="7"/>
      <c r="D30" s="3"/>
      <c r="E30" s="4"/>
    </row>
    <row r="31" spans="2:5" ht="12.75">
      <c r="B31" s="9" t="s">
        <v>2</v>
      </c>
      <c r="C31" s="7"/>
      <c r="D31" s="3"/>
      <c r="E31" s="4"/>
    </row>
    <row r="32" spans="2:5" ht="12.75">
      <c r="B32" s="9" t="s">
        <v>3</v>
      </c>
      <c r="C32" s="8"/>
      <c r="D32" s="3"/>
      <c r="E32" s="4"/>
    </row>
    <row r="33" spans="2:5" ht="12.75">
      <c r="B33" s="2"/>
      <c r="C33" s="3"/>
      <c r="D33" s="3"/>
      <c r="E33" s="4"/>
    </row>
    <row r="34" spans="2:5" ht="13.5" thickBot="1">
      <c r="B34" s="17" t="s">
        <v>7</v>
      </c>
      <c r="C34" s="18" t="e">
        <f>(C30/E28*C31)/(1-C32)</f>
        <v>#DIV/0!</v>
      </c>
      <c r="D34" s="15"/>
      <c r="E34" s="16"/>
    </row>
    <row r="35" ht="13.5" thickBot="1"/>
    <row r="36" spans="2:5" ht="13.5" thickBot="1">
      <c r="B36" s="12" t="s">
        <v>4</v>
      </c>
      <c r="C36" s="13" t="s">
        <v>0</v>
      </c>
      <c r="D36" s="13" t="s">
        <v>1</v>
      </c>
      <c r="E36" s="14" t="s">
        <v>6</v>
      </c>
    </row>
    <row r="37" spans="2:5" ht="12.75">
      <c r="B37" s="10"/>
      <c r="C37" s="11"/>
      <c r="D37" s="11"/>
      <c r="E37" s="1" t="e">
        <f>10000/C37/D37</f>
        <v>#DIV/0!</v>
      </c>
    </row>
    <row r="38" spans="2:5" ht="12.75">
      <c r="B38" s="2"/>
      <c r="C38" s="3"/>
      <c r="D38" s="3"/>
      <c r="E38" s="4"/>
    </row>
    <row r="39" spans="2:5" ht="12.75">
      <c r="B39" s="9" t="s">
        <v>5</v>
      </c>
      <c r="C39" s="7"/>
      <c r="D39" s="3"/>
      <c r="E39" s="4"/>
    </row>
    <row r="40" spans="2:5" ht="12.75">
      <c r="B40" s="9" t="s">
        <v>2</v>
      </c>
      <c r="C40" s="7"/>
      <c r="D40" s="3"/>
      <c r="E40" s="4"/>
    </row>
    <row r="41" spans="2:5" ht="12.75">
      <c r="B41" s="9" t="s">
        <v>3</v>
      </c>
      <c r="C41" s="8"/>
      <c r="D41" s="3"/>
      <c r="E41" s="4"/>
    </row>
    <row r="42" spans="2:5" ht="12.75">
      <c r="B42" s="2"/>
      <c r="C42" s="3"/>
      <c r="D42" s="3"/>
      <c r="E42" s="4"/>
    </row>
    <row r="43" spans="2:5" ht="13.5" thickBot="1">
      <c r="B43" s="17" t="s">
        <v>7</v>
      </c>
      <c r="C43" s="18" t="e">
        <f>(C39/E37*C40)/(1-C41)</f>
        <v>#DIV/0!</v>
      </c>
      <c r="D43" s="15"/>
      <c r="E43" s="16"/>
    </row>
    <row r="44" ht="13.5" thickBot="1"/>
    <row r="45" spans="2:5" ht="13.5" thickBot="1">
      <c r="B45" s="12" t="s">
        <v>4</v>
      </c>
      <c r="C45" s="13" t="s">
        <v>0</v>
      </c>
      <c r="D45" s="13" t="s">
        <v>1</v>
      </c>
      <c r="E45" s="14" t="s">
        <v>6</v>
      </c>
    </row>
    <row r="46" spans="2:5" ht="12.75">
      <c r="B46" s="10"/>
      <c r="C46" s="11"/>
      <c r="D46" s="11"/>
      <c r="E46" s="1" t="e">
        <f>10000/C46/D46</f>
        <v>#DIV/0!</v>
      </c>
    </row>
    <row r="47" spans="2:5" ht="12.75">
      <c r="B47" s="2"/>
      <c r="C47" s="3"/>
      <c r="D47" s="3"/>
      <c r="E47" s="4"/>
    </row>
    <row r="48" spans="2:5" ht="12.75">
      <c r="B48" s="9" t="s">
        <v>5</v>
      </c>
      <c r="C48" s="7"/>
      <c r="D48" s="3"/>
      <c r="E48" s="4"/>
    </row>
    <row r="49" spans="2:5" ht="12.75">
      <c r="B49" s="9" t="s">
        <v>2</v>
      </c>
      <c r="C49" s="7"/>
      <c r="D49" s="3"/>
      <c r="E49" s="4"/>
    </row>
    <row r="50" spans="2:5" ht="12.75">
      <c r="B50" s="9" t="s">
        <v>3</v>
      </c>
      <c r="C50" s="8"/>
      <c r="D50" s="3"/>
      <c r="E50" s="4"/>
    </row>
    <row r="51" spans="2:5" ht="12.75">
      <c r="B51" s="2"/>
      <c r="C51" s="3"/>
      <c r="D51" s="3"/>
      <c r="E51" s="4"/>
    </row>
    <row r="52" spans="2:5" ht="13.5" thickBot="1">
      <c r="B52" s="17" t="s">
        <v>7</v>
      </c>
      <c r="C52" s="18" t="e">
        <f>(C48/E46*C49)/(1-C50)</f>
        <v>#DIV/0!</v>
      </c>
      <c r="D52" s="15"/>
      <c r="E52" s="16"/>
    </row>
    <row r="53" ht="13.5" thickBot="1"/>
    <row r="54" spans="2:5" ht="13.5" thickBot="1">
      <c r="B54" s="12" t="s">
        <v>4</v>
      </c>
      <c r="C54" s="13" t="s">
        <v>0</v>
      </c>
      <c r="D54" s="13" t="s">
        <v>1</v>
      </c>
      <c r="E54" s="14" t="s">
        <v>6</v>
      </c>
    </row>
    <row r="55" spans="2:5" ht="12.75">
      <c r="B55" s="10"/>
      <c r="C55" s="11"/>
      <c r="D55" s="11"/>
      <c r="E55" s="1" t="e">
        <f>10000/C55/D55</f>
        <v>#DIV/0!</v>
      </c>
    </row>
    <row r="56" spans="2:5" ht="12.75">
      <c r="B56" s="2"/>
      <c r="C56" s="3"/>
      <c r="D56" s="3"/>
      <c r="E56" s="4"/>
    </row>
    <row r="57" spans="2:5" ht="12.75">
      <c r="B57" s="9" t="s">
        <v>5</v>
      </c>
      <c r="C57" s="7"/>
      <c r="D57" s="3"/>
      <c r="E57" s="4"/>
    </row>
    <row r="58" spans="2:5" ht="12.75">
      <c r="B58" s="9" t="s">
        <v>2</v>
      </c>
      <c r="C58" s="7"/>
      <c r="D58" s="3"/>
      <c r="E58" s="4"/>
    </row>
    <row r="59" spans="2:5" ht="12.75">
      <c r="B59" s="9" t="s">
        <v>3</v>
      </c>
      <c r="C59" s="8"/>
      <c r="D59" s="3"/>
      <c r="E59" s="4"/>
    </row>
    <row r="60" spans="2:5" ht="12.75">
      <c r="B60" s="2"/>
      <c r="C60" s="3"/>
      <c r="D60" s="3"/>
      <c r="E60" s="4"/>
    </row>
    <row r="61" spans="2:5" ht="13.5" thickBot="1">
      <c r="B61" s="17" t="s">
        <v>7</v>
      </c>
      <c r="C61" s="18" t="e">
        <f>(C57/E55*C58)/(1-C59)</f>
        <v>#DIV/0!</v>
      </c>
      <c r="D61" s="15"/>
      <c r="E61" s="16"/>
    </row>
    <row r="62" ht="13.5" thickBot="1"/>
    <row r="63" spans="2:5" ht="13.5" thickBot="1">
      <c r="B63" s="12" t="s">
        <v>4</v>
      </c>
      <c r="C63" s="13" t="s">
        <v>0</v>
      </c>
      <c r="D63" s="13" t="s">
        <v>1</v>
      </c>
      <c r="E63" s="14" t="s">
        <v>6</v>
      </c>
    </row>
    <row r="64" spans="2:5" ht="12.75">
      <c r="B64" s="10"/>
      <c r="C64" s="11"/>
      <c r="D64" s="11"/>
      <c r="E64" s="1" t="e">
        <f>10000/C64/D64</f>
        <v>#DIV/0!</v>
      </c>
    </row>
    <row r="65" spans="2:5" ht="12.75">
      <c r="B65" s="2"/>
      <c r="C65" s="3"/>
      <c r="D65" s="3"/>
      <c r="E65" s="4"/>
    </row>
    <row r="66" spans="2:5" ht="12.75">
      <c r="B66" s="9" t="s">
        <v>5</v>
      </c>
      <c r="C66" s="7"/>
      <c r="D66" s="3"/>
      <c r="E66" s="4"/>
    </row>
    <row r="67" spans="2:5" ht="12.75">
      <c r="B67" s="9" t="s">
        <v>2</v>
      </c>
      <c r="C67" s="7"/>
      <c r="D67" s="3"/>
      <c r="E67" s="4"/>
    </row>
    <row r="68" spans="2:5" ht="12.75">
      <c r="B68" s="9" t="s">
        <v>3</v>
      </c>
      <c r="C68" s="8"/>
      <c r="D68" s="3"/>
      <c r="E68" s="4"/>
    </row>
    <row r="69" spans="2:5" ht="12.75">
      <c r="B69" s="2"/>
      <c r="C69" s="3"/>
      <c r="D69" s="3"/>
      <c r="E69" s="4"/>
    </row>
    <row r="70" spans="2:5" ht="13.5" thickBot="1">
      <c r="B70" s="17" t="s">
        <v>7</v>
      </c>
      <c r="C70" s="18" t="e">
        <f>(C66/E64*C67)/(1-C68)</f>
        <v>#DIV/0!</v>
      </c>
      <c r="D70" s="15"/>
      <c r="E70" s="16"/>
    </row>
    <row r="71" ht="13.5" thickBot="1"/>
    <row r="72" spans="2:5" ht="13.5" thickBot="1">
      <c r="B72" s="12" t="s">
        <v>4</v>
      </c>
      <c r="C72" s="13" t="s">
        <v>0</v>
      </c>
      <c r="D72" s="13" t="s">
        <v>1</v>
      </c>
      <c r="E72" s="14" t="s">
        <v>6</v>
      </c>
    </row>
    <row r="73" spans="2:5" ht="12.75">
      <c r="B73" s="10"/>
      <c r="C73" s="11"/>
      <c r="D73" s="11"/>
      <c r="E73" s="1" t="e">
        <f>10000/C73/D73</f>
        <v>#DIV/0!</v>
      </c>
    </row>
    <row r="74" spans="2:5" ht="12.75">
      <c r="B74" s="2"/>
      <c r="C74" s="3"/>
      <c r="D74" s="3"/>
      <c r="E74" s="4"/>
    </row>
    <row r="75" spans="2:5" ht="12.75">
      <c r="B75" s="9" t="s">
        <v>5</v>
      </c>
      <c r="C75" s="7"/>
      <c r="D75" s="3"/>
      <c r="E75" s="4"/>
    </row>
    <row r="76" spans="2:5" ht="12.75">
      <c r="B76" s="9" t="s">
        <v>2</v>
      </c>
      <c r="C76" s="7"/>
      <c r="D76" s="3"/>
      <c r="E76" s="4"/>
    </row>
    <row r="77" spans="2:5" ht="12.75">
      <c r="B77" s="9" t="s">
        <v>3</v>
      </c>
      <c r="C77" s="8"/>
      <c r="D77" s="3"/>
      <c r="E77" s="4"/>
    </row>
    <row r="78" spans="2:5" ht="12.75">
      <c r="B78" s="2"/>
      <c r="C78" s="3"/>
      <c r="D78" s="3"/>
      <c r="E78" s="4"/>
    </row>
    <row r="79" spans="2:5" ht="13.5" thickBot="1">
      <c r="B79" s="17" t="s">
        <v>7</v>
      </c>
      <c r="C79" s="18" t="e">
        <f>(C75/E73*C76)/(1-C77)</f>
        <v>#DIV/0!</v>
      </c>
      <c r="D79" s="15"/>
      <c r="E79" s="16"/>
    </row>
    <row r="80" ht="13.5" thickBot="1"/>
    <row r="81" spans="2:5" ht="13.5" thickBot="1">
      <c r="B81" s="12" t="s">
        <v>4</v>
      </c>
      <c r="C81" s="13" t="s">
        <v>0</v>
      </c>
      <c r="D81" s="13" t="s">
        <v>1</v>
      </c>
      <c r="E81" s="14" t="s">
        <v>6</v>
      </c>
    </row>
    <row r="82" spans="2:5" ht="12.75">
      <c r="B82" s="10"/>
      <c r="C82" s="11"/>
      <c r="D82" s="11"/>
      <c r="E82" s="1" t="e">
        <f>10000/C82/D82</f>
        <v>#DIV/0!</v>
      </c>
    </row>
    <row r="83" spans="2:5" ht="12.75">
      <c r="B83" s="2"/>
      <c r="C83" s="3"/>
      <c r="D83" s="3"/>
      <c r="E83" s="4"/>
    </row>
    <row r="84" spans="2:5" ht="12.75">
      <c r="B84" s="9" t="s">
        <v>5</v>
      </c>
      <c r="C84" s="7"/>
      <c r="D84" s="3"/>
      <c r="E84" s="4"/>
    </row>
    <row r="85" spans="2:5" ht="12.75">
      <c r="B85" s="9" t="s">
        <v>2</v>
      </c>
      <c r="C85" s="7"/>
      <c r="D85" s="3"/>
      <c r="E85" s="4"/>
    </row>
    <row r="86" spans="2:5" ht="12.75">
      <c r="B86" s="9" t="s">
        <v>3</v>
      </c>
      <c r="C86" s="8"/>
      <c r="D86" s="3"/>
      <c r="E86" s="4"/>
    </row>
    <row r="87" spans="2:5" ht="12.75">
      <c r="B87" s="2"/>
      <c r="C87" s="3"/>
      <c r="D87" s="3"/>
      <c r="E87" s="4"/>
    </row>
    <row r="88" spans="2:5" ht="13.5" thickBot="1">
      <c r="B88" s="17" t="s">
        <v>7</v>
      </c>
      <c r="C88" s="18" t="e">
        <f>(C84/E82*C85)/(1-C86)</f>
        <v>#DIV/0!</v>
      </c>
      <c r="D88" s="15"/>
      <c r="E88" s="16"/>
    </row>
    <row r="89" ht="13.5" thickBot="1"/>
    <row r="90" spans="2:5" ht="13.5" thickBot="1">
      <c r="B90" s="12" t="s">
        <v>4</v>
      </c>
      <c r="C90" s="13" t="s">
        <v>0</v>
      </c>
      <c r="D90" s="13" t="s">
        <v>1</v>
      </c>
      <c r="E90" s="14" t="s">
        <v>6</v>
      </c>
    </row>
    <row r="91" spans="2:5" ht="12.75">
      <c r="B91" s="10"/>
      <c r="C91" s="11"/>
      <c r="D91" s="11"/>
      <c r="E91" s="1" t="e">
        <f>10000/C91/D91</f>
        <v>#DIV/0!</v>
      </c>
    </row>
    <row r="92" spans="2:5" ht="12.75">
      <c r="B92" s="2"/>
      <c r="C92" s="3"/>
      <c r="D92" s="3"/>
      <c r="E92" s="4"/>
    </row>
    <row r="93" spans="2:5" ht="12.75">
      <c r="B93" s="9" t="s">
        <v>5</v>
      </c>
      <c r="C93" s="7"/>
      <c r="D93" s="3"/>
      <c r="E93" s="4"/>
    </row>
    <row r="94" spans="2:5" ht="12.75">
      <c r="B94" s="9" t="s">
        <v>2</v>
      </c>
      <c r="C94" s="7"/>
      <c r="D94" s="3"/>
      <c r="E94" s="4"/>
    </row>
    <row r="95" spans="2:5" ht="12.75">
      <c r="B95" s="9" t="s">
        <v>3</v>
      </c>
      <c r="C95" s="8"/>
      <c r="D95" s="3"/>
      <c r="E95" s="4"/>
    </row>
    <row r="96" spans="2:5" ht="12.75">
      <c r="B96" s="2"/>
      <c r="C96" s="3"/>
      <c r="D96" s="3"/>
      <c r="E96" s="4"/>
    </row>
    <row r="97" spans="2:5" ht="13.5" thickBot="1">
      <c r="B97" s="17" t="s">
        <v>7</v>
      </c>
      <c r="C97" s="18" t="e">
        <f>(C93/E91*C94)/(1-C95)</f>
        <v>#DIV/0!</v>
      </c>
      <c r="D97" s="15"/>
      <c r="E97" s="16"/>
    </row>
    <row r="98" ht="13.5" thickBot="1"/>
    <row r="99" spans="2:5" ht="13.5" thickBot="1">
      <c r="B99" s="12" t="s">
        <v>4</v>
      </c>
      <c r="C99" s="13" t="s">
        <v>0</v>
      </c>
      <c r="D99" s="13" t="s">
        <v>1</v>
      </c>
      <c r="E99" s="14" t="s">
        <v>6</v>
      </c>
    </row>
    <row r="100" spans="2:5" ht="12.75">
      <c r="B100" s="10"/>
      <c r="C100" s="11"/>
      <c r="D100" s="11"/>
      <c r="E100" s="1" t="e">
        <f>10000/C100/D100</f>
        <v>#DIV/0!</v>
      </c>
    </row>
    <row r="101" spans="2:5" ht="12.75">
      <c r="B101" s="2"/>
      <c r="C101" s="3"/>
      <c r="D101" s="3"/>
      <c r="E101" s="4"/>
    </row>
    <row r="102" spans="2:5" ht="12.75">
      <c r="B102" s="9" t="s">
        <v>5</v>
      </c>
      <c r="C102" s="7"/>
      <c r="D102" s="3"/>
      <c r="E102" s="4"/>
    </row>
    <row r="103" spans="2:5" ht="12.75">
      <c r="B103" s="9" t="s">
        <v>2</v>
      </c>
      <c r="C103" s="7"/>
      <c r="D103" s="3"/>
      <c r="E103" s="4"/>
    </row>
    <row r="104" spans="2:5" ht="12.75">
      <c r="B104" s="9" t="s">
        <v>3</v>
      </c>
      <c r="C104" s="8"/>
      <c r="D104" s="3"/>
      <c r="E104" s="4"/>
    </row>
    <row r="105" spans="2:5" ht="12.75">
      <c r="B105" s="2"/>
      <c r="C105" s="3"/>
      <c r="D105" s="3"/>
      <c r="E105" s="4"/>
    </row>
    <row r="106" spans="2:5" ht="13.5" thickBot="1">
      <c r="B106" s="17" t="s">
        <v>7</v>
      </c>
      <c r="C106" s="18" t="e">
        <f>(C102/E100*C103)/(1-C104)</f>
        <v>#DIV/0!</v>
      </c>
      <c r="D106" s="15"/>
      <c r="E106" s="16"/>
    </row>
  </sheetData>
  <sheetProtection/>
  <printOptions/>
  <pageMargins left="0.75" right="0.75" top="1" bottom="1" header="0.5" footer="0.5"/>
  <pageSetup horizontalDpi="600" verticalDpi="600" orientation="portrait" paperSize="9" r:id="rId2"/>
  <headerFooter alignWithMargins="0">
    <oddFooter>&amp;LPrepared by AGFIRST&amp;CPage &amp;P&amp;R&amp;D</oddFooter>
  </headerFooter>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A1">
      <selection activeCell="A1" sqref="A1"/>
    </sheetView>
  </sheetViews>
  <sheetFormatPr defaultColWidth="9.140625" defaultRowHeight="12.75"/>
  <cols>
    <col min="1" max="1" width="13.57421875" style="33" customWidth="1"/>
    <col min="2" max="2" width="10.57421875" style="33" customWidth="1"/>
    <col min="3" max="3" width="10.7109375" style="33" customWidth="1"/>
    <col min="4" max="16384" width="9.140625" style="33" customWidth="1"/>
  </cols>
  <sheetData>
    <row r="1" ht="18">
      <c r="A1" s="6" t="s">
        <v>18</v>
      </c>
    </row>
    <row r="2" ht="18">
      <c r="A2" s="6" t="s">
        <v>19</v>
      </c>
    </row>
    <row r="3" ht="12.75"/>
    <row r="4" ht="12.75"/>
    <row r="5" ht="12.75">
      <c r="L5" s="36"/>
    </row>
    <row r="6" spans="2:12" ht="12.75">
      <c r="B6" s="32"/>
      <c r="C6" s="32"/>
      <c r="D6" s="35"/>
      <c r="E6" s="35"/>
      <c r="F6" s="35"/>
      <c r="L6" s="36"/>
    </row>
    <row r="7" spans="1:12" ht="12.75">
      <c r="A7" s="33" t="s">
        <v>22</v>
      </c>
      <c r="B7" s="34"/>
      <c r="C7" s="40"/>
      <c r="D7" s="40"/>
      <c r="E7" s="40"/>
      <c r="F7" s="40"/>
      <c r="G7" s="40"/>
      <c r="H7" s="40"/>
      <c r="I7" s="40"/>
      <c r="J7" s="40"/>
      <c r="K7" s="40"/>
      <c r="L7" s="40"/>
    </row>
    <row r="8" spans="2:12" ht="39">
      <c r="B8" s="25" t="s">
        <v>13</v>
      </c>
      <c r="C8" s="26" t="s">
        <v>15</v>
      </c>
      <c r="D8" s="26" t="s">
        <v>15</v>
      </c>
      <c r="E8" s="26" t="s">
        <v>15</v>
      </c>
      <c r="F8" s="26" t="s">
        <v>15</v>
      </c>
      <c r="G8" s="26" t="s">
        <v>15</v>
      </c>
      <c r="H8" s="26" t="s">
        <v>15</v>
      </c>
      <c r="I8" s="26" t="s">
        <v>15</v>
      </c>
      <c r="J8" s="26" t="s">
        <v>15</v>
      </c>
      <c r="K8" s="26" t="s">
        <v>15</v>
      </c>
      <c r="L8" s="26" t="s">
        <v>15</v>
      </c>
    </row>
    <row r="9" spans="2:12" ht="12.75">
      <c r="B9" s="27">
        <v>1</v>
      </c>
      <c r="C9" s="28"/>
      <c r="D9" s="28"/>
      <c r="E9" s="28"/>
      <c r="F9" s="28"/>
      <c r="G9" s="28"/>
      <c r="H9" s="28"/>
      <c r="I9" s="28"/>
      <c r="J9" s="28"/>
      <c r="K9" s="28"/>
      <c r="L9" s="28"/>
    </row>
    <row r="10" spans="2:12" ht="12.75">
      <c r="B10" s="27">
        <v>2</v>
      </c>
      <c r="C10" s="28"/>
      <c r="D10" s="28"/>
      <c r="E10" s="28"/>
      <c r="F10" s="28"/>
      <c r="G10" s="28"/>
      <c r="H10" s="28"/>
      <c r="I10" s="28"/>
      <c r="J10" s="28"/>
      <c r="K10" s="28"/>
      <c r="L10" s="28"/>
    </row>
    <row r="11" spans="2:12" ht="12.75">
      <c r="B11" s="27">
        <v>3</v>
      </c>
      <c r="C11" s="28"/>
      <c r="D11" s="28"/>
      <c r="E11" s="28"/>
      <c r="F11" s="28"/>
      <c r="G11" s="28"/>
      <c r="H11" s="28"/>
      <c r="I11" s="28"/>
      <c r="J11" s="28"/>
      <c r="K11" s="28"/>
      <c r="L11" s="28"/>
    </row>
    <row r="12" spans="2:12" ht="12.75">
      <c r="B12" s="27">
        <v>4</v>
      </c>
      <c r="C12" s="28"/>
      <c r="D12" s="28"/>
      <c r="E12" s="28"/>
      <c r="F12" s="28"/>
      <c r="G12" s="28"/>
      <c r="H12" s="28"/>
      <c r="I12" s="28"/>
      <c r="J12" s="28"/>
      <c r="K12" s="28"/>
      <c r="L12" s="28"/>
    </row>
    <row r="13" spans="2:12" ht="12.75">
      <c r="B13" s="27">
        <v>5</v>
      </c>
      <c r="C13" s="28"/>
      <c r="D13" s="28"/>
      <c r="E13" s="28"/>
      <c r="F13" s="28"/>
      <c r="G13" s="28"/>
      <c r="H13" s="28"/>
      <c r="I13" s="28"/>
      <c r="J13" s="28"/>
      <c r="K13" s="28"/>
      <c r="L13" s="28"/>
    </row>
    <row r="14" spans="2:12" ht="12.75">
      <c r="B14" s="27">
        <v>6</v>
      </c>
      <c r="C14" s="28"/>
      <c r="D14" s="28"/>
      <c r="E14" s="28"/>
      <c r="F14" s="28"/>
      <c r="G14" s="28"/>
      <c r="H14" s="28"/>
      <c r="I14" s="28"/>
      <c r="J14" s="28"/>
      <c r="K14" s="28"/>
      <c r="L14" s="28"/>
    </row>
    <row r="15" spans="2:12" ht="12.75">
      <c r="B15" s="27">
        <v>7</v>
      </c>
      <c r="C15" s="28"/>
      <c r="D15" s="28"/>
      <c r="E15" s="28"/>
      <c r="F15" s="28"/>
      <c r="G15" s="28"/>
      <c r="H15" s="28"/>
      <c r="I15" s="28"/>
      <c r="J15" s="28"/>
      <c r="K15" s="28"/>
      <c r="L15" s="28"/>
    </row>
    <row r="16" spans="2:12" ht="12.75">
      <c r="B16" s="27">
        <v>8</v>
      </c>
      <c r="C16" s="28"/>
      <c r="D16" s="28"/>
      <c r="E16" s="28"/>
      <c r="F16" s="28"/>
      <c r="G16" s="28"/>
      <c r="H16" s="28"/>
      <c r="I16" s="28"/>
      <c r="J16" s="28"/>
      <c r="K16" s="28"/>
      <c r="L16" s="28"/>
    </row>
    <row r="17" spans="2:12" ht="12.75">
      <c r="B17" s="27">
        <v>9</v>
      </c>
      <c r="C17" s="28"/>
      <c r="D17" s="28"/>
      <c r="E17" s="28"/>
      <c r="F17" s="28"/>
      <c r="G17" s="28"/>
      <c r="H17" s="28"/>
      <c r="I17" s="28"/>
      <c r="J17" s="28"/>
      <c r="K17" s="28"/>
      <c r="L17" s="28"/>
    </row>
    <row r="18" spans="2:12" ht="12.75">
      <c r="B18" s="27">
        <v>10</v>
      </c>
      <c r="C18" s="28"/>
      <c r="D18" s="28"/>
      <c r="E18" s="28"/>
      <c r="F18" s="28"/>
      <c r="G18" s="28"/>
      <c r="H18" s="28"/>
      <c r="I18" s="28"/>
      <c r="J18" s="28"/>
      <c r="K18" s="28"/>
      <c r="L18" s="28"/>
    </row>
    <row r="19" spans="1:12" ht="12.75">
      <c r="A19" s="29" t="s">
        <v>14</v>
      </c>
      <c r="B19" s="34"/>
      <c r="C19" s="30">
        <f>(SUM(C9:C18)/10)</f>
        <v>0</v>
      </c>
      <c r="D19" s="30">
        <f>(SUM(D9:D18)/10)</f>
        <v>0</v>
      </c>
      <c r="E19" s="30">
        <f aca="true" t="shared" si="0" ref="E19:L19">(SUM(E9:E18)/10)</f>
        <v>0</v>
      </c>
      <c r="F19" s="30">
        <f t="shared" si="0"/>
        <v>0</v>
      </c>
      <c r="G19" s="30">
        <f t="shared" si="0"/>
        <v>0</v>
      </c>
      <c r="H19" s="30">
        <f t="shared" si="0"/>
        <v>0</v>
      </c>
      <c r="I19" s="30">
        <f t="shared" si="0"/>
        <v>0</v>
      </c>
      <c r="J19" s="30">
        <f t="shared" si="0"/>
        <v>0</v>
      </c>
      <c r="K19" s="30">
        <f t="shared" si="0"/>
        <v>0</v>
      </c>
      <c r="L19" s="30">
        <f t="shared" si="0"/>
        <v>0</v>
      </c>
    </row>
    <row r="20" spans="1:12" ht="15">
      <c r="A20" s="29" t="s">
        <v>17</v>
      </c>
      <c r="B20" s="34"/>
      <c r="C20" s="41">
        <f>3.14*((C19/2/10))^2</f>
        <v>0</v>
      </c>
      <c r="D20" s="41">
        <f>3.14*((D19/2/10))^2</f>
        <v>0</v>
      </c>
      <c r="E20" s="41">
        <f aca="true" t="shared" si="1" ref="E20:L20">3.14*((E19/2/10))^2</f>
        <v>0</v>
      </c>
      <c r="F20" s="41">
        <f t="shared" si="1"/>
        <v>0</v>
      </c>
      <c r="G20" s="41">
        <f t="shared" si="1"/>
        <v>0</v>
      </c>
      <c r="H20" s="41">
        <f t="shared" si="1"/>
        <v>0</v>
      </c>
      <c r="I20" s="41">
        <f t="shared" si="1"/>
        <v>0</v>
      </c>
      <c r="J20" s="41">
        <f t="shared" si="1"/>
        <v>0</v>
      </c>
      <c r="K20" s="41">
        <f t="shared" si="1"/>
        <v>0</v>
      </c>
      <c r="L20" s="41">
        <f t="shared" si="1"/>
        <v>0</v>
      </c>
    </row>
    <row r="21" spans="1:12" ht="12.75">
      <c r="A21" s="31" t="s">
        <v>16</v>
      </c>
      <c r="B21" s="37">
        <v>5</v>
      </c>
      <c r="C21" s="42">
        <f>$B$21*C$20</f>
        <v>0</v>
      </c>
      <c r="D21" s="42">
        <f>$B$21*D$20</f>
        <v>0</v>
      </c>
      <c r="E21" s="42">
        <f aca="true" t="shared" si="2" ref="E21:L21">$B$21*E$20</f>
        <v>0</v>
      </c>
      <c r="F21" s="42">
        <f t="shared" si="2"/>
        <v>0</v>
      </c>
      <c r="G21" s="42">
        <f t="shared" si="2"/>
        <v>0</v>
      </c>
      <c r="H21" s="42">
        <f t="shared" si="2"/>
        <v>0</v>
      </c>
      <c r="I21" s="42">
        <f t="shared" si="2"/>
        <v>0</v>
      </c>
      <c r="J21" s="42">
        <f t="shared" si="2"/>
        <v>0</v>
      </c>
      <c r="K21" s="42">
        <f t="shared" si="2"/>
        <v>0</v>
      </c>
      <c r="L21" s="42">
        <f t="shared" si="2"/>
        <v>0</v>
      </c>
    </row>
    <row r="22" spans="2:12" ht="12.75">
      <c r="B22" s="38">
        <v>7</v>
      </c>
      <c r="C22" s="42">
        <f>$B$22*C$20</f>
        <v>0</v>
      </c>
      <c r="D22" s="42">
        <f>$B$22*D$20</f>
        <v>0</v>
      </c>
      <c r="E22" s="42">
        <f aca="true" t="shared" si="3" ref="E22:L22">$B$22*E$20</f>
        <v>0</v>
      </c>
      <c r="F22" s="42">
        <f t="shared" si="3"/>
        <v>0</v>
      </c>
      <c r="G22" s="42">
        <f t="shared" si="3"/>
        <v>0</v>
      </c>
      <c r="H22" s="42">
        <f t="shared" si="3"/>
        <v>0</v>
      </c>
      <c r="I22" s="42">
        <f t="shared" si="3"/>
        <v>0</v>
      </c>
      <c r="J22" s="42">
        <f t="shared" si="3"/>
        <v>0</v>
      </c>
      <c r="K22" s="42">
        <f t="shared" si="3"/>
        <v>0</v>
      </c>
      <c r="L22" s="42">
        <f t="shared" si="3"/>
        <v>0</v>
      </c>
    </row>
    <row r="23" spans="2:12" ht="12.75">
      <c r="B23" s="38">
        <v>10</v>
      </c>
      <c r="C23" s="42">
        <f>$B$23*C$20</f>
        <v>0</v>
      </c>
      <c r="D23" s="42">
        <f>$B$23*D$20</f>
        <v>0</v>
      </c>
      <c r="E23" s="42">
        <f aca="true" t="shared" si="4" ref="E23:L23">$B$23*E$20</f>
        <v>0</v>
      </c>
      <c r="F23" s="42">
        <f t="shared" si="4"/>
        <v>0</v>
      </c>
      <c r="G23" s="42">
        <f t="shared" si="4"/>
        <v>0</v>
      </c>
      <c r="H23" s="42">
        <f t="shared" si="4"/>
        <v>0</v>
      </c>
      <c r="I23" s="42">
        <f t="shared" si="4"/>
        <v>0</v>
      </c>
      <c r="J23" s="42">
        <f t="shared" si="4"/>
        <v>0</v>
      </c>
      <c r="K23" s="42">
        <f t="shared" si="4"/>
        <v>0</v>
      </c>
      <c r="L23" s="42">
        <f t="shared" si="4"/>
        <v>0</v>
      </c>
    </row>
    <row r="24" spans="1:12" ht="12.75">
      <c r="A24" s="33" t="s">
        <v>21</v>
      </c>
      <c r="B24" s="39">
        <v>8.5</v>
      </c>
      <c r="C24" s="42">
        <f>$B$24*C$20</f>
        <v>0</v>
      </c>
      <c r="D24" s="42">
        <f>$B$24*D$20</f>
        <v>0</v>
      </c>
      <c r="E24" s="42">
        <f aca="true" t="shared" si="5" ref="E24:L24">$B$24*E$20</f>
        <v>0</v>
      </c>
      <c r="F24" s="42">
        <f t="shared" si="5"/>
        <v>0</v>
      </c>
      <c r="G24" s="42">
        <f t="shared" si="5"/>
        <v>0</v>
      </c>
      <c r="H24" s="42">
        <f t="shared" si="5"/>
        <v>0</v>
      </c>
      <c r="I24" s="42">
        <f t="shared" si="5"/>
        <v>0</v>
      </c>
      <c r="J24" s="42">
        <f t="shared" si="5"/>
        <v>0</v>
      </c>
      <c r="K24" s="42">
        <f t="shared" si="5"/>
        <v>0</v>
      </c>
      <c r="L24" s="42">
        <f t="shared" si="5"/>
        <v>0</v>
      </c>
    </row>
  </sheetData>
  <sheetProtection/>
  <printOptions/>
  <pageMargins left="0.75" right="0.75" top="1" bottom="1" header="0.5" footer="0.5"/>
  <pageSetup fitToHeight="1" fitToWidth="1" horizontalDpi="300" verticalDpi="3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Wilson</dc:creator>
  <cp:keywords/>
  <dc:description/>
  <cp:lastModifiedBy> </cp:lastModifiedBy>
  <cp:lastPrinted>2007-10-31T04:39:59Z</cp:lastPrinted>
  <dcterms:created xsi:type="dcterms:W3CDTF">2006-11-15T21:27:54Z</dcterms:created>
  <dcterms:modified xsi:type="dcterms:W3CDTF">2008-11-10T22:55:09Z</dcterms:modified>
  <cp:category/>
  <cp:version/>
  <cp:contentType/>
  <cp:contentStatus/>
</cp:coreProperties>
</file>